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892" activeTab="0"/>
  </bookViews>
  <sheets>
    <sheet name="Table 1 A &amp; B" sheetId="1" r:id="rId1"/>
    <sheet name="Hang Tag Info" sheetId="2" r:id="rId2"/>
    <sheet name="Yr Rnd Weighted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<sst xmlns="http://schemas.openxmlformats.org/spreadsheetml/2006/main" count="105" uniqueCount="80">
  <si>
    <t>Q</t>
  </si>
  <si>
    <t>Category</t>
  </si>
  <si>
    <t>Run No.</t>
  </si>
  <si>
    <t>Load % Capacity</t>
  </si>
  <si>
    <t>Target Load</t>
  </si>
  <si>
    <t>Actual Load</t>
  </si>
  <si>
    <t>Test Duration</t>
  </si>
  <si>
    <t>Wood Weight as-fired</t>
  </si>
  <si>
    <t>Wood Moisture</t>
  </si>
  <si>
    <t>Heat Input</t>
  </si>
  <si>
    <t>Heat Output</t>
  </si>
  <si>
    <t>Btu/hr</t>
  </si>
  <si>
    <t>% of Max</t>
  </si>
  <si>
    <t>hrs</t>
  </si>
  <si>
    <t>lb</t>
  </si>
  <si>
    <t>% DB</t>
  </si>
  <si>
    <t>Btu</t>
  </si>
  <si>
    <t>II</t>
  </si>
  <si>
    <t>III</t>
  </si>
  <si>
    <t>IV</t>
  </si>
  <si>
    <t>16-24% of Max</t>
  </si>
  <si>
    <t>25-50% of max</t>
  </si>
  <si>
    <t>Max capacity</t>
  </si>
  <si>
    <t>Table 1A. Data Summary Part A</t>
  </si>
  <si>
    <t>T2 Min</t>
  </si>
  <si>
    <t>ºF</t>
  </si>
  <si>
    <t>Total PM Emissions</t>
  </si>
  <si>
    <t>g</t>
  </si>
  <si>
    <t>E</t>
  </si>
  <si>
    <t>PM Output Based</t>
  </si>
  <si>
    <t>lb/mmBtu Out</t>
  </si>
  <si>
    <t>g/MJ</t>
  </si>
  <si>
    <t>PM Rate</t>
  </si>
  <si>
    <t>PM Factor</t>
  </si>
  <si>
    <t>g/kg</t>
  </si>
  <si>
    <t>Delivered Efficiency</t>
  </si>
  <si>
    <t>Min Return Water Temp.</t>
  </si>
  <si>
    <t>%</t>
  </si>
  <si>
    <t>ANNUAL EFFICIENCY RATING:</t>
  </si>
  <si>
    <t>8-HOUR AVERAGE EFFICIENCY:</t>
  </si>
  <si>
    <t>8-HOUR OUTPUT RATING:</t>
  </si>
  <si>
    <t>PARTICULATE EMISSIONS:</t>
  </si>
  <si>
    <t>MANUFACTURER:</t>
  </si>
  <si>
    <t>MODEL NUMBER:</t>
  </si>
  <si>
    <r>
      <t>Q</t>
    </r>
    <r>
      <rPr>
        <vertAlign val="subscript"/>
        <sz val="10"/>
        <rFont val="Arial"/>
        <family val="2"/>
      </rPr>
      <t>out-8hr</t>
    </r>
  </si>
  <si>
    <r>
      <t>h</t>
    </r>
    <r>
      <rPr>
        <vertAlign val="subscript"/>
        <sz val="10"/>
        <rFont val="Arial"/>
        <family val="2"/>
      </rPr>
      <t>avg-8hr</t>
    </r>
  </si>
  <si>
    <r>
      <t>h</t>
    </r>
    <r>
      <rPr>
        <vertAlign val="subscript"/>
        <sz val="10"/>
        <rFont val="Arial"/>
        <family val="2"/>
      </rPr>
      <t>avg</t>
    </r>
  </si>
  <si>
    <r>
      <t>E</t>
    </r>
    <r>
      <rPr>
        <vertAlign val="subscript"/>
        <sz val="10"/>
        <rFont val="Arial"/>
        <family val="2"/>
      </rPr>
      <t>avg</t>
    </r>
  </si>
  <si>
    <t>(Using higher heating value)</t>
  </si>
  <si>
    <t>(using lower heating value)</t>
  </si>
  <si>
    <t>GRAMS/HR (average)</t>
  </si>
  <si>
    <t>LBS/MILLION Btu OUTPUT</t>
  </si>
  <si>
    <t>Table 1C: Hang Tag Information</t>
  </si>
  <si>
    <t>Table 1B. Data Summary Part B</t>
  </si>
  <si>
    <t xml:space="preserve">Category </t>
  </si>
  <si>
    <t xml:space="preserve">Totals </t>
  </si>
  <si>
    <r>
      <t>h</t>
    </r>
    <r>
      <rPr>
        <b/>
        <vertAlign val="subscript"/>
        <sz val="10"/>
        <rFont val="Arial"/>
        <family val="2"/>
      </rPr>
      <t>del,i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-HHV</t>
    </r>
  </si>
  <si>
    <r>
      <t>h</t>
    </r>
    <r>
      <rPr>
        <b/>
        <vertAlign val="subscript"/>
        <sz val="10"/>
        <rFont val="Arial"/>
        <family val="2"/>
      </rPr>
      <t>del,i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-LHV</t>
    </r>
  </si>
  <si>
    <r>
      <t>E</t>
    </r>
    <r>
      <rPr>
        <b/>
        <vertAlign val="subscript"/>
        <sz val="10"/>
        <rFont val="Arial"/>
        <family val="2"/>
      </rPr>
      <t>g/MJ,i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</si>
  <si>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 xml:space="preserve">g/kg,i </t>
    </r>
    <r>
      <rPr>
        <b/>
        <sz val="10"/>
        <rFont val="Arial"/>
        <family val="2"/>
      </rPr>
      <t>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</si>
  <si>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 xml:space="preserve">lb/mmbtu,i </t>
    </r>
    <r>
      <rPr>
        <b/>
        <sz val="10"/>
        <rFont val="Arial"/>
        <family val="2"/>
      </rPr>
      <t>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</si>
  <si>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g/hr,i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</si>
  <si>
    <t>Weighting Factor</t>
  </si>
  <si>
    <t>Table 2. Year Round Use Weighting</t>
  </si>
  <si>
    <t>g/hr</t>
  </si>
  <si>
    <t>Stack Loss Efficiency</t>
  </si>
  <si>
    <r>
      <t>W</t>
    </r>
    <r>
      <rPr>
        <b/>
        <vertAlign val="subscript"/>
        <sz val="10"/>
        <rFont val="Arial"/>
        <family val="2"/>
      </rPr>
      <t>fuel</t>
    </r>
  </si>
  <si>
    <r>
      <t>MC</t>
    </r>
    <r>
      <rPr>
        <b/>
        <vertAlign val="subscript"/>
        <sz val="10"/>
        <rFont val="Arial"/>
        <family val="2"/>
      </rPr>
      <t>ave</t>
    </r>
  </si>
  <si>
    <r>
      <t>Q</t>
    </r>
    <r>
      <rPr>
        <b/>
        <vertAlign val="subscript"/>
        <sz val="10"/>
        <rFont val="Arial"/>
        <family val="2"/>
      </rPr>
      <t>in</t>
    </r>
  </si>
  <si>
    <r>
      <t>Q</t>
    </r>
    <r>
      <rPr>
        <b/>
        <vertAlign val="subscript"/>
        <sz val="10"/>
        <rFont val="Arial"/>
        <family val="2"/>
      </rPr>
      <t>out</t>
    </r>
  </si>
  <si>
    <r>
      <t>E</t>
    </r>
    <r>
      <rPr>
        <b/>
        <vertAlign val="subscript"/>
        <sz val="10"/>
        <rFont val="Arial"/>
        <family val="2"/>
      </rPr>
      <t>T</t>
    </r>
  </si>
  <si>
    <r>
      <t>E</t>
    </r>
    <r>
      <rPr>
        <b/>
        <vertAlign val="subscript"/>
        <sz val="10"/>
        <rFont val="Arial"/>
        <family val="2"/>
      </rPr>
      <t>g/hr</t>
    </r>
  </si>
  <si>
    <r>
      <t>E</t>
    </r>
    <r>
      <rPr>
        <b/>
        <vertAlign val="subscript"/>
        <sz val="10"/>
        <rFont val="Arial"/>
        <family val="2"/>
      </rPr>
      <t>g/kg</t>
    </r>
  </si>
  <si>
    <r>
      <t>h</t>
    </r>
    <r>
      <rPr>
        <b/>
        <vertAlign val="subscript"/>
        <sz val="10"/>
        <rFont val="Arial"/>
        <family val="2"/>
      </rPr>
      <t>del</t>
    </r>
  </si>
  <si>
    <r>
      <t>h</t>
    </r>
    <r>
      <rPr>
        <b/>
        <vertAlign val="subscript"/>
        <sz val="12"/>
        <rFont val="Arial"/>
        <family val="2"/>
      </rPr>
      <t>SLM</t>
    </r>
  </si>
  <si>
    <t>I</t>
  </si>
  <si>
    <t>&lt;15% of Max</t>
  </si>
  <si>
    <t>SteelTech</t>
  </si>
  <si>
    <t>G400</t>
  </si>
  <si>
    <t>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</si>
</sst>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%"/>
    <numFmt numFmtId="168" formatCode="0.00000000"/>
    <numFmt numFmtId="169" formatCode="0.0000000"/>
    <numFmt numFmtId="170" formatCode="0.000000"/>
    <numFmt numFmtId="171" formatCode="0.000%"/>
    <numFmt numFmtId="172" formatCode="0.0"/>
  </numFmts>
  <fonts count="10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Border="1" applyAlignment="1">
      <alignment horizontal="right"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7" fontId="0" fillId="0" borderId="1" xfId="19" applyNumberForma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5" xfId="0" applyNumberFormat="1" applyBorder="1" applyAlignment="1">
      <alignment/>
    </xf>
    <xf numFmtId="167" fontId="0" fillId="0" borderId="5" xfId="19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7" fontId="2" fillId="0" borderId="15" xfId="19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7" fontId="2" fillId="0" borderId="1" xfId="19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7" fontId="2" fillId="0" borderId="1" xfId="19" applyNumberFormat="1" applyFont="1" applyBorder="1" applyAlignment="1" applyProtection="1">
      <alignment horizontal="center"/>
      <protection locked="0"/>
    </xf>
    <xf numFmtId="167" fontId="0" fillId="0" borderId="1" xfId="19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67" fontId="0" fillId="0" borderId="5" xfId="19" applyNumberForma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123825</xdr:rowOff>
    </xdr:from>
    <xdr:to>
      <xdr:col>10</xdr:col>
      <xdr:colOff>438150</xdr:colOff>
      <xdr:row>25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57225" y="5934075"/>
          <a:ext cx="6343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 NOTE: An anomaly was seen in the measured CO numbers.  CO exceeded 7.0% on several occasions and even achieved over 10%; therefore, the resulting stack loss efficiency calculation was showing a -240%.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L17" sqref="L17"/>
    </sheetView>
  </sheetViews>
  <sheetFormatPr defaultColWidth="9.140625" defaultRowHeight="12.75"/>
  <cols>
    <col min="5" max="5" width="10.00390625" style="0" customWidth="1"/>
    <col min="6" max="6" width="13.28125" style="0" customWidth="1"/>
    <col min="10" max="10" width="11.140625" style="0" customWidth="1"/>
    <col min="11" max="11" width="11.421875" style="0" customWidth="1"/>
    <col min="13" max="13" width="29.8515625" style="0" customWidth="1"/>
  </cols>
  <sheetData>
    <row r="1" spans="1:5" ht="15.75" thickBot="1">
      <c r="A1" s="89" t="s">
        <v>23</v>
      </c>
      <c r="B1" s="89"/>
      <c r="C1" s="89"/>
      <c r="D1" s="89"/>
      <c r="E1" s="89"/>
    </row>
    <row r="2" spans="4:11" ht="15.75" thickBot="1">
      <c r="D2" s="8"/>
      <c r="E2" s="8"/>
      <c r="F2" s="8"/>
      <c r="G2" s="44" t="s">
        <v>0</v>
      </c>
      <c r="H2" s="45" t="s">
        <v>66</v>
      </c>
      <c r="I2" s="45" t="s">
        <v>67</v>
      </c>
      <c r="J2" s="45" t="s">
        <v>68</v>
      </c>
      <c r="K2" s="46" t="s">
        <v>69</v>
      </c>
    </row>
    <row r="3" spans="1:11" ht="39">
      <c r="A3" s="48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47" t="s">
        <v>10</v>
      </c>
    </row>
    <row r="4" spans="1:11" ht="12.75">
      <c r="A4" s="4"/>
      <c r="B4" s="2"/>
      <c r="C4" s="2"/>
      <c r="D4" s="9" t="s">
        <v>11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10" t="s">
        <v>16</v>
      </c>
    </row>
    <row r="5" spans="1:17" ht="26.25">
      <c r="A5" s="67" t="s">
        <v>75</v>
      </c>
      <c r="B5" s="73"/>
      <c r="C5" s="80" t="s">
        <v>76</v>
      </c>
      <c r="D5" s="70">
        <v>51000</v>
      </c>
      <c r="E5" s="70">
        <v>46531.21513404737</v>
      </c>
      <c r="F5" s="21">
        <f>E5/$D$8</f>
        <v>0.13685651510013933</v>
      </c>
      <c r="G5" s="76">
        <v>28.7</v>
      </c>
      <c r="H5" s="73">
        <v>257.21</v>
      </c>
      <c r="I5" s="73">
        <v>21.37</v>
      </c>
      <c r="J5" s="70">
        <v>1822491.3984443827</v>
      </c>
      <c r="K5" s="77">
        <v>1335445.8743471596</v>
      </c>
      <c r="O5" s="59"/>
      <c r="P5" s="60"/>
      <c r="Q5" s="61">
        <f>O5/J5</f>
        <v>0</v>
      </c>
    </row>
    <row r="6" spans="1:18" ht="26.25">
      <c r="A6" s="23" t="s">
        <v>17</v>
      </c>
      <c r="B6" s="73"/>
      <c r="C6" s="1" t="s">
        <v>20</v>
      </c>
      <c r="D6" s="70">
        <v>81600</v>
      </c>
      <c r="E6" s="70">
        <v>74299.92138917863</v>
      </c>
      <c r="F6" s="21">
        <f>E6/$D$8</f>
        <v>0.21852918055640774</v>
      </c>
      <c r="G6" s="76">
        <v>17.883333333333333</v>
      </c>
      <c r="H6" s="73">
        <v>252.44</v>
      </c>
      <c r="I6" s="73">
        <v>22.58</v>
      </c>
      <c r="J6" s="70">
        <v>1771100.332252223</v>
      </c>
      <c r="K6" s="77">
        <v>1328730.2608431445</v>
      </c>
      <c r="N6" s="60"/>
      <c r="O6" s="59"/>
      <c r="P6" s="60"/>
      <c r="Q6" s="61">
        <f>O6/J6</f>
        <v>0</v>
      </c>
      <c r="R6" s="3"/>
    </row>
    <row r="7" spans="1:17" ht="26.25">
      <c r="A7" s="23" t="s">
        <v>18</v>
      </c>
      <c r="B7" s="73"/>
      <c r="C7" s="1" t="s">
        <v>21</v>
      </c>
      <c r="D7" s="70">
        <v>170000</v>
      </c>
      <c r="E7" s="70">
        <v>152496.092414151</v>
      </c>
      <c r="F7" s="21">
        <f>E7/$D$8</f>
        <v>0.44851791886515</v>
      </c>
      <c r="G7" s="76">
        <v>8.75</v>
      </c>
      <c r="H7" s="73">
        <v>248.22</v>
      </c>
      <c r="I7" s="73">
        <v>21.62</v>
      </c>
      <c r="J7" s="70">
        <v>1755271.3346420515</v>
      </c>
      <c r="K7" s="77">
        <v>1334340.8086238212</v>
      </c>
      <c r="O7" s="59"/>
      <c r="P7" s="60"/>
      <c r="Q7" s="61">
        <f>O7/J7</f>
        <v>0</v>
      </c>
    </row>
    <row r="8" spans="1:17" ht="27" thickBot="1">
      <c r="A8" s="25" t="s">
        <v>19</v>
      </c>
      <c r="B8" s="74"/>
      <c r="C8" s="6" t="s">
        <v>22</v>
      </c>
      <c r="D8" s="75">
        <v>340000</v>
      </c>
      <c r="E8" s="75">
        <v>335009.7094466033</v>
      </c>
      <c r="F8" s="27">
        <f>E8/$D$8</f>
        <v>0.9853226748429509</v>
      </c>
      <c r="G8" s="78">
        <v>3.8333333333333335</v>
      </c>
      <c r="H8" s="78">
        <v>258.04</v>
      </c>
      <c r="I8" s="74">
        <v>23.71</v>
      </c>
      <c r="J8" s="75">
        <v>1793777.4991609545</v>
      </c>
      <c r="K8" s="79">
        <v>1284203.8862119794</v>
      </c>
      <c r="O8" s="59"/>
      <c r="P8" s="60"/>
      <c r="Q8" s="61">
        <f>O8/J8</f>
        <v>0</v>
      </c>
    </row>
    <row r="12" spans="1:5" ht="15.75" thickBot="1">
      <c r="A12" s="89" t="s">
        <v>53</v>
      </c>
      <c r="B12" s="89"/>
      <c r="C12" s="89"/>
      <c r="D12" s="89"/>
      <c r="E12" s="89"/>
    </row>
    <row r="13" spans="4:11" ht="18" thickBot="1">
      <c r="D13" s="49" t="s">
        <v>24</v>
      </c>
      <c r="E13" s="45" t="s">
        <v>70</v>
      </c>
      <c r="F13" s="45" t="s">
        <v>28</v>
      </c>
      <c r="G13" s="33" t="s">
        <v>28</v>
      </c>
      <c r="H13" s="45" t="s">
        <v>71</v>
      </c>
      <c r="I13" s="45" t="s">
        <v>72</v>
      </c>
      <c r="J13" s="50" t="s">
        <v>73</v>
      </c>
      <c r="K13" s="51" t="s">
        <v>74</v>
      </c>
    </row>
    <row r="14" spans="1:11" ht="52.5">
      <c r="A14" s="48" t="s">
        <v>1</v>
      </c>
      <c r="B14" s="22" t="s">
        <v>2</v>
      </c>
      <c r="C14" s="22" t="s">
        <v>3</v>
      </c>
      <c r="D14" s="52" t="s">
        <v>36</v>
      </c>
      <c r="E14" s="52" t="s">
        <v>26</v>
      </c>
      <c r="F14" s="52" t="s">
        <v>29</v>
      </c>
      <c r="G14" s="52" t="s">
        <v>29</v>
      </c>
      <c r="H14" s="52" t="s">
        <v>32</v>
      </c>
      <c r="I14" s="52" t="s">
        <v>33</v>
      </c>
      <c r="J14" s="52" t="s">
        <v>35</v>
      </c>
      <c r="K14" s="53" t="s">
        <v>65</v>
      </c>
    </row>
    <row r="15" spans="1:14" ht="12.75">
      <c r="A15" s="4"/>
      <c r="B15" s="2"/>
      <c r="C15" s="2"/>
      <c r="D15" s="9" t="s">
        <v>25</v>
      </c>
      <c r="E15" s="9" t="s">
        <v>27</v>
      </c>
      <c r="F15" s="9" t="s">
        <v>30</v>
      </c>
      <c r="G15" s="9" t="s">
        <v>31</v>
      </c>
      <c r="H15" s="9" t="s">
        <v>64</v>
      </c>
      <c r="I15" s="9" t="s">
        <v>34</v>
      </c>
      <c r="J15" s="9" t="s">
        <v>37</v>
      </c>
      <c r="K15" s="10" t="s">
        <v>37</v>
      </c>
      <c r="N15" s="57"/>
    </row>
    <row r="16" spans="1:14" ht="26.25">
      <c r="A16" s="67" t="s">
        <v>75</v>
      </c>
      <c r="B16" s="73"/>
      <c r="C16" s="80" t="s">
        <v>76</v>
      </c>
      <c r="D16" s="73">
        <v>154.3</v>
      </c>
      <c r="E16" s="76">
        <v>121.83227933601506</v>
      </c>
      <c r="F16" s="63">
        <v>0.20112803345697827</v>
      </c>
      <c r="G16" s="63">
        <v>0.08647361582535616</v>
      </c>
      <c r="H16" s="76">
        <v>4.245027154564985</v>
      </c>
      <c r="I16" s="63">
        <v>1.2670884248988328</v>
      </c>
      <c r="J16" s="72">
        <v>0.732758396273942</v>
      </c>
      <c r="K16" s="81">
        <v>0.602</v>
      </c>
      <c r="N16" s="58"/>
    </row>
    <row r="17" spans="1:14" ht="26.25">
      <c r="A17" s="23" t="s">
        <v>17</v>
      </c>
      <c r="B17" s="73"/>
      <c r="C17" s="1" t="s">
        <v>20</v>
      </c>
      <c r="D17" s="73">
        <v>153.99</v>
      </c>
      <c r="E17" s="76">
        <v>204.6388771830009</v>
      </c>
      <c r="F17" s="63">
        <v>0.3395375784698139</v>
      </c>
      <c r="G17" s="63">
        <v>0.1459818485479838</v>
      </c>
      <c r="H17" s="76">
        <v>11.442994064287095</v>
      </c>
      <c r="I17" s="63">
        <v>2.1900549974743555</v>
      </c>
      <c r="J17" s="72">
        <v>0.7502286779843027</v>
      </c>
      <c r="K17" s="81" t="s">
        <v>79</v>
      </c>
      <c r="N17" s="58"/>
    </row>
    <row r="18" spans="1:14" ht="26.25">
      <c r="A18" s="23" t="s">
        <v>18</v>
      </c>
      <c r="B18" s="73"/>
      <c r="C18" s="1" t="s">
        <v>21</v>
      </c>
      <c r="D18" s="73">
        <v>148.5</v>
      </c>
      <c r="E18" s="76">
        <v>124.24515950732071</v>
      </c>
      <c r="F18" s="63">
        <v>0.20528122855052225</v>
      </c>
      <c r="G18" s="63">
        <v>0.08825925351491126</v>
      </c>
      <c r="H18" s="76">
        <v>14.199446800836652</v>
      </c>
      <c r="I18" s="63">
        <v>1.3416686097969055</v>
      </c>
      <c r="J18" s="72">
        <v>0.7601906225489237</v>
      </c>
      <c r="K18" s="81">
        <v>0.571</v>
      </c>
      <c r="N18" s="58"/>
    </row>
    <row r="19" spans="1:14" ht="27" thickBot="1">
      <c r="A19" s="25" t="s">
        <v>19</v>
      </c>
      <c r="B19" s="74"/>
      <c r="C19" s="6" t="s">
        <v>22</v>
      </c>
      <c r="D19" s="74">
        <v>127.66</v>
      </c>
      <c r="E19" s="78">
        <v>42.305561634465775</v>
      </c>
      <c r="F19" s="64">
        <v>0.07262731917680672</v>
      </c>
      <c r="G19" s="64">
        <v>0.03122561678237702</v>
      </c>
      <c r="H19" s="78">
        <v>11.036233469860637</v>
      </c>
      <c r="I19" s="64">
        <v>0.44703233138970616</v>
      </c>
      <c r="J19" s="82">
        <v>0.7159215046529852</v>
      </c>
      <c r="K19" s="83">
        <v>0.852</v>
      </c>
      <c r="N19" s="58"/>
    </row>
  </sheetData>
  <sheetProtection/>
  <mergeCells count="2">
    <mergeCell ref="A1:E1"/>
    <mergeCell ref="A12:E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E15" sqref="E15"/>
    </sheetView>
  </sheetViews>
  <sheetFormatPr defaultColWidth="9.140625" defaultRowHeight="12.75"/>
  <cols>
    <col min="1" max="1" width="4.28125" style="0" customWidth="1"/>
    <col min="2" max="2" width="30.7109375" style="0" customWidth="1"/>
    <col min="5" max="5" width="27.7109375" style="0" customWidth="1"/>
  </cols>
  <sheetData>
    <row r="1" ht="15">
      <c r="B1" s="18" t="s">
        <v>52</v>
      </c>
    </row>
    <row r="2" ht="13.5" thickBot="1"/>
    <row r="3" spans="2:5" ht="19.5" customHeight="1">
      <c r="B3" s="12" t="s">
        <v>42</v>
      </c>
      <c r="C3" s="90" t="s">
        <v>77</v>
      </c>
      <c r="D3" s="90"/>
      <c r="E3" s="13"/>
    </row>
    <row r="4" spans="2:5" ht="19.5" customHeight="1">
      <c r="B4" s="14" t="s">
        <v>43</v>
      </c>
      <c r="C4" s="91" t="s">
        <v>78</v>
      </c>
      <c r="D4" s="91"/>
      <c r="E4" s="15"/>
    </row>
    <row r="5" spans="2:5" ht="19.5" customHeight="1">
      <c r="B5" s="14" t="s">
        <v>40</v>
      </c>
      <c r="C5" s="9" t="s">
        <v>44</v>
      </c>
      <c r="D5" s="70">
        <v>180409</v>
      </c>
      <c r="E5" s="5" t="s">
        <v>11</v>
      </c>
    </row>
    <row r="6" spans="2:5" ht="19.5" customHeight="1">
      <c r="B6" s="14" t="s">
        <v>39</v>
      </c>
      <c r="C6" s="54" t="s">
        <v>45</v>
      </c>
      <c r="D6" s="71">
        <v>0.748</v>
      </c>
      <c r="E6" s="16" t="s">
        <v>48</v>
      </c>
    </row>
    <row r="7" spans="2:5" ht="19.5" customHeight="1">
      <c r="B7" s="14"/>
      <c r="C7" s="9"/>
      <c r="D7" s="72">
        <v>0.805</v>
      </c>
      <c r="E7" s="5" t="s">
        <v>49</v>
      </c>
    </row>
    <row r="8" spans="2:5" ht="19.5" customHeight="1">
      <c r="B8" s="14" t="s">
        <v>38</v>
      </c>
      <c r="C8" s="54" t="s">
        <v>46</v>
      </c>
      <c r="D8" s="55">
        <f>'Yr Rnd Weighted'!E9</f>
        <v>0.74361834096558</v>
      </c>
      <c r="E8" s="16" t="s">
        <v>48</v>
      </c>
    </row>
    <row r="9" spans="2:5" ht="19.5" customHeight="1">
      <c r="B9" s="14"/>
      <c r="C9" s="9"/>
      <c r="D9" s="21">
        <f>'Yr Rnd Weighted'!F9</f>
        <v>0.8006349037840835</v>
      </c>
      <c r="E9" s="5" t="s">
        <v>49</v>
      </c>
    </row>
    <row r="10" spans="2:5" ht="19.5" customHeight="1">
      <c r="B10" s="14" t="s">
        <v>41</v>
      </c>
      <c r="C10" s="9" t="s">
        <v>47</v>
      </c>
      <c r="D10" s="43">
        <f>'Yr Rnd Weighted'!J9</f>
        <v>9.035168997568338</v>
      </c>
      <c r="E10" s="5" t="s">
        <v>50</v>
      </c>
    </row>
    <row r="11" spans="2:5" ht="19.5" customHeight="1" thickBot="1">
      <c r="B11" s="17"/>
      <c r="C11" s="7"/>
      <c r="D11" s="56">
        <f>'Yr Rnd Weighted'!I9</f>
        <v>0.22878659810674914</v>
      </c>
      <c r="E11" s="42" t="s">
        <v>51</v>
      </c>
    </row>
    <row r="12" ht="12.75">
      <c r="B12" s="11"/>
    </row>
    <row r="13" ht="12.75">
      <c r="B13" s="11"/>
    </row>
    <row r="14" spans="2:5" ht="12.75">
      <c r="B14" s="69"/>
      <c r="C14" s="69"/>
      <c r="D14" s="69"/>
      <c r="E14" s="69"/>
    </row>
    <row r="15" spans="2:5" ht="12.75">
      <c r="B15" s="69"/>
      <c r="C15" s="69"/>
      <c r="D15" s="69"/>
      <c r="E15" s="69"/>
    </row>
    <row r="16" spans="2:5" ht="12.75">
      <c r="B16" s="69"/>
      <c r="C16" s="69"/>
      <c r="D16" s="69"/>
      <c r="E16" s="69"/>
    </row>
    <row r="17" spans="2:5" ht="12.75">
      <c r="B17" s="69"/>
      <c r="C17" s="69"/>
      <c r="D17" s="69"/>
      <c r="E17" s="69"/>
    </row>
    <row r="18" spans="2:5" ht="12.75">
      <c r="B18" s="69"/>
      <c r="C18" s="69"/>
      <c r="D18" s="69"/>
      <c r="E18" s="69"/>
    </row>
    <row r="19" spans="2:5" ht="12.75">
      <c r="B19" s="69"/>
      <c r="C19" s="69"/>
      <c r="D19" s="69"/>
      <c r="E19" s="69"/>
    </row>
    <row r="20" spans="2:5" ht="12.75">
      <c r="B20" s="69"/>
      <c r="C20" s="69"/>
      <c r="D20" s="69"/>
      <c r="E20" s="69"/>
    </row>
    <row r="21" spans="2:5" ht="12.75">
      <c r="B21" s="69"/>
      <c r="C21" s="69"/>
      <c r="D21" s="69"/>
      <c r="E21" s="69"/>
    </row>
    <row r="22" spans="2:5" ht="12.75">
      <c r="B22" s="69"/>
      <c r="C22" s="69"/>
      <c r="D22" s="69"/>
      <c r="E22" s="69"/>
    </row>
  </sheetData>
  <sheetProtection sheet="1" objects="1" scenarios="1"/>
  <mergeCells count="2"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C16" sqref="C16"/>
    </sheetView>
  </sheetViews>
  <sheetFormatPr defaultColWidth="9.140625" defaultRowHeight="12.75"/>
  <cols>
    <col min="3" max="3" width="7.140625" style="0" customWidth="1"/>
    <col min="4" max="4" width="10.57421875" style="0" customWidth="1"/>
    <col min="5" max="6" width="13.57421875" style="0" bestFit="1" customWidth="1"/>
    <col min="7" max="7" width="11.140625" style="0" customWidth="1"/>
    <col min="8" max="8" width="12.421875" style="0" customWidth="1"/>
    <col min="9" max="9" width="16.00390625" style="0" customWidth="1"/>
    <col min="10" max="10" width="11.7109375" style="0" customWidth="1"/>
  </cols>
  <sheetData>
    <row r="2" spans="2:6" ht="15">
      <c r="B2" s="89" t="s">
        <v>63</v>
      </c>
      <c r="C2" s="89"/>
      <c r="D2" s="89"/>
      <c r="E2" s="89"/>
      <c r="F2" s="89"/>
    </row>
    <row r="3" ht="13.5" thickBot="1"/>
    <row r="4" spans="2:10" ht="27.75" thickBot="1">
      <c r="B4" s="30" t="s">
        <v>54</v>
      </c>
      <c r="C4" s="87" t="s">
        <v>2</v>
      </c>
      <c r="D4" s="31" t="s">
        <v>62</v>
      </c>
      <c r="E4" s="32" t="s">
        <v>56</v>
      </c>
      <c r="F4" s="32" t="s">
        <v>57</v>
      </c>
      <c r="G4" s="33" t="s">
        <v>58</v>
      </c>
      <c r="H4" s="33" t="s">
        <v>59</v>
      </c>
      <c r="I4" s="33" t="s">
        <v>60</v>
      </c>
      <c r="J4" s="34" t="s">
        <v>61</v>
      </c>
    </row>
    <row r="5" spans="2:10" ht="12.75">
      <c r="B5" s="65" t="s">
        <v>75</v>
      </c>
      <c r="C5" s="84"/>
      <c r="D5" s="66">
        <v>0.437</v>
      </c>
      <c r="E5" s="35">
        <f>D5*'Table 1 A &amp; B'!J16</f>
        <v>0.32021541917171265</v>
      </c>
      <c r="F5" s="62">
        <v>0.344793</v>
      </c>
      <c r="G5" s="35">
        <f>D5*'Table 1 A &amp; B'!G16</f>
        <v>0.037788970115680644</v>
      </c>
      <c r="H5" s="35">
        <f>D5*'Table 1 A &amp; B'!I16</f>
        <v>0.55371764168079</v>
      </c>
      <c r="I5" s="35">
        <f>D5*'Table 1 A &amp; B'!F16</f>
        <v>0.0878929506206995</v>
      </c>
      <c r="J5" s="36">
        <f>D5*'Table 1 A &amp; B'!H16</f>
        <v>1.8550768665448985</v>
      </c>
    </row>
    <row r="6" spans="2:10" ht="12.75">
      <c r="B6" s="67" t="s">
        <v>17</v>
      </c>
      <c r="C6" s="85"/>
      <c r="D6" s="68">
        <v>0.238</v>
      </c>
      <c r="E6" s="20">
        <f>D6*'Table 1 A &amp; B'!J17</f>
        <v>0.17855442536026403</v>
      </c>
      <c r="F6" s="63">
        <v>0.19223435880048456</v>
      </c>
      <c r="G6" s="20">
        <f>D6*'Table 1 A &amp; B'!G17</f>
        <v>0.03474367995442014</v>
      </c>
      <c r="H6" s="20">
        <f>D6*'Table 1 A &amp; B'!I17</f>
        <v>0.5212330893988966</v>
      </c>
      <c r="I6" s="20">
        <f>D6*'Table 1 A &amp; B'!F17</f>
        <v>0.0808099436758157</v>
      </c>
      <c r="J6" s="24">
        <f>D6*'Table 1 A &amp; B'!H17</f>
        <v>2.7234325873003287</v>
      </c>
    </row>
    <row r="7" spans="2:10" ht="12.75">
      <c r="B7" s="23" t="s">
        <v>18</v>
      </c>
      <c r="C7" s="85"/>
      <c r="D7" s="19">
        <v>0.275</v>
      </c>
      <c r="E7" s="20">
        <f>D7*'Table 1 A &amp; B'!J18</f>
        <v>0.20905242120095402</v>
      </c>
      <c r="F7" s="63">
        <v>0.22506895622536363</v>
      </c>
      <c r="G7" s="20">
        <f>D7*'Table 1 A &amp; B'!G18</f>
        <v>0.0242712947166006</v>
      </c>
      <c r="H7" s="20">
        <f>D7*'Table 1 A &amp; B'!I18</f>
        <v>0.36895886769414904</v>
      </c>
      <c r="I7" s="20">
        <f>D7*'Table 1 A &amp; B'!F18</f>
        <v>0.05645233785139362</v>
      </c>
      <c r="J7" s="24">
        <f>D7*'Table 1 A &amp; B'!H18</f>
        <v>3.9048478702300797</v>
      </c>
    </row>
    <row r="8" spans="2:10" ht="13.5" thickBot="1">
      <c r="B8" s="25" t="s">
        <v>19</v>
      </c>
      <c r="C8" s="86"/>
      <c r="D8" s="26">
        <v>0.05</v>
      </c>
      <c r="E8" s="28">
        <f>D8*'Table 1 A &amp; B'!J19</f>
        <v>0.035796075232649265</v>
      </c>
      <c r="F8" s="64">
        <v>0.03853858875823531</v>
      </c>
      <c r="G8" s="28">
        <f>D8*'Table 1 A &amp; B'!G19</f>
        <v>0.001561280839118851</v>
      </c>
      <c r="H8" s="28">
        <f>D8*'Table 1 A &amp; B'!I19</f>
        <v>0.02235161656948531</v>
      </c>
      <c r="I8" s="28">
        <f>D8*'Table 1 A &amp; B'!F19</f>
        <v>0.0036313659588403362</v>
      </c>
      <c r="J8" s="29">
        <f>D8*'Table 1 A &amp; B'!H19</f>
        <v>0.5518116734930318</v>
      </c>
    </row>
    <row r="9" spans="2:10" ht="13.5" thickBot="1">
      <c r="B9" s="37" t="s">
        <v>55</v>
      </c>
      <c r="C9" s="88"/>
      <c r="D9" s="38">
        <f>SUM(D5:D8)</f>
        <v>1</v>
      </c>
      <c r="E9" s="39">
        <f aca="true" t="shared" si="0" ref="E9:J9">SUM(E5:E8)</f>
        <v>0.74361834096558</v>
      </c>
      <c r="F9" s="39">
        <f t="shared" si="0"/>
        <v>0.8006349037840835</v>
      </c>
      <c r="G9" s="40">
        <f t="shared" si="0"/>
        <v>0.09836522562582024</v>
      </c>
      <c r="H9" s="40">
        <f t="shared" si="0"/>
        <v>1.4662612153433208</v>
      </c>
      <c r="I9" s="40">
        <f t="shared" si="0"/>
        <v>0.22878659810674914</v>
      </c>
      <c r="J9" s="41">
        <f t="shared" si="0"/>
        <v>9.035168997568338</v>
      </c>
    </row>
    <row r="11" spans="2:9" ht="12.75">
      <c r="B11" s="69"/>
      <c r="C11" s="69"/>
      <c r="D11" s="69"/>
      <c r="E11" s="69"/>
      <c r="F11" s="69"/>
      <c r="G11" s="69"/>
      <c r="H11" s="69"/>
      <c r="I11" s="69"/>
    </row>
    <row r="12" spans="2:9" ht="12.75">
      <c r="B12" s="69"/>
      <c r="C12" s="69"/>
      <c r="D12" s="69"/>
      <c r="E12" s="69"/>
      <c r="F12" s="69"/>
      <c r="G12" s="69"/>
      <c r="H12" s="69"/>
      <c r="I12" s="69"/>
    </row>
    <row r="13" spans="2:9" ht="12.75">
      <c r="B13" s="69"/>
      <c r="C13" s="69"/>
      <c r="D13" s="69"/>
      <c r="E13" s="69"/>
      <c r="F13" s="69"/>
      <c r="G13" s="69"/>
      <c r="H13" s="69"/>
      <c r="I13" s="69"/>
    </row>
    <row r="14" spans="2:9" ht="12.75">
      <c r="B14" s="69"/>
      <c r="C14" s="69"/>
      <c r="D14" s="69"/>
      <c r="E14" s="69"/>
      <c r="F14" s="69"/>
      <c r="G14" s="69"/>
      <c r="H14" s="69"/>
      <c r="I14" s="69"/>
    </row>
    <row r="15" spans="2:9" ht="12.75">
      <c r="B15" s="69"/>
      <c r="C15" s="69"/>
      <c r="D15" s="69"/>
      <c r="E15" s="69"/>
      <c r="F15" s="69"/>
      <c r="G15" s="69"/>
      <c r="H15" s="69"/>
      <c r="I15" s="69"/>
    </row>
    <row r="16" spans="2:9" ht="12.75">
      <c r="B16" s="69"/>
      <c r="C16" s="69"/>
      <c r="D16" s="69"/>
      <c r="E16" s="69"/>
      <c r="F16" s="69"/>
      <c r="G16" s="69"/>
      <c r="H16" s="69"/>
      <c r="I16" s="69"/>
    </row>
    <row r="17" spans="2:9" ht="12.75">
      <c r="B17" s="69"/>
      <c r="C17" s="69"/>
      <c r="D17" s="69"/>
      <c r="E17" s="69"/>
      <c r="F17" s="69"/>
      <c r="G17" s="69"/>
      <c r="H17" s="69"/>
      <c r="I17" s="69"/>
    </row>
    <row r="18" spans="2:9" ht="12.75">
      <c r="B18" s="69"/>
      <c r="C18" s="69"/>
      <c r="D18" s="69"/>
      <c r="E18" s="69"/>
      <c r="F18" s="69"/>
      <c r="G18" s="69"/>
      <c r="H18" s="69"/>
      <c r="I18" s="69"/>
    </row>
    <row r="19" spans="2:9" ht="12.75">
      <c r="B19" s="69"/>
      <c r="C19" s="69"/>
      <c r="D19" s="69"/>
      <c r="E19" s="69"/>
      <c r="F19" s="69"/>
      <c r="G19" s="69"/>
      <c r="H19" s="69"/>
      <c r="I19" s="69"/>
    </row>
    <row r="20" spans="2:9" ht="12.75">
      <c r="B20" s="69"/>
      <c r="C20" s="69"/>
      <c r="D20" s="69"/>
      <c r="E20" s="69"/>
      <c r="F20" s="69"/>
      <c r="G20" s="69"/>
      <c r="H20" s="69"/>
      <c r="I20" s="69"/>
    </row>
    <row r="21" spans="2:9" ht="12.75">
      <c r="B21" s="69"/>
      <c r="C21" s="69"/>
      <c r="D21" s="69"/>
      <c r="E21" s="69"/>
      <c r="F21" s="69"/>
      <c r="G21" s="69"/>
      <c r="H21" s="69"/>
      <c r="I21" s="69"/>
    </row>
    <row r="22" spans="2:9" ht="12.75">
      <c r="B22" s="69"/>
      <c r="C22" s="69"/>
      <c r="D22" s="69"/>
      <c r="E22" s="69"/>
      <c r="F22" s="69"/>
      <c r="G22" s="69"/>
      <c r="H22" s="69"/>
      <c r="I22" s="69"/>
    </row>
  </sheetData>
  <sheetProtection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Curkeet</dc:creator>
  <cp:keywords/>
  <dc:description/>
  <cp:lastModifiedBy>Intertek</cp:lastModifiedBy>
  <dcterms:created xsi:type="dcterms:W3CDTF">2011-08-19T18:26:25Z</dcterms:created>
  <dcterms:modified xsi:type="dcterms:W3CDTF">2013-08-20T14:50:27Z</dcterms:modified>
  <cp:category/>
  <cp:version/>
  <cp:contentType/>
  <cp:contentStatus/>
</cp:coreProperties>
</file>